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\OneDrive\Personal\Walking\"/>
    </mc:Choice>
  </mc:AlternateContent>
  <bookViews>
    <workbookView xWindow="0" yWindow="0" windowWidth="20220" windowHeight="66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9" i="1" l="1"/>
  <c r="C189" i="1" s="1"/>
  <c r="B188" i="1"/>
  <c r="C188" i="1" s="1"/>
  <c r="B187" i="1"/>
  <c r="C187" i="1" s="1"/>
  <c r="B186" i="1"/>
  <c r="C186" i="1" s="1"/>
  <c r="B185" i="1"/>
  <c r="C185" i="1" s="1"/>
  <c r="B184" i="1"/>
  <c r="C184" i="1" s="1"/>
  <c r="B183" i="1"/>
  <c r="C183" i="1" s="1"/>
  <c r="C176" i="1"/>
  <c r="C175" i="1"/>
  <c r="B174" i="1"/>
  <c r="C174" i="1" s="1"/>
  <c r="C169" i="1"/>
  <c r="C168" i="1"/>
  <c r="C167" i="1"/>
  <c r="C165" i="1"/>
  <c r="C163" i="1"/>
  <c r="C162" i="1"/>
  <c r="C161" i="1"/>
  <c r="C160" i="1"/>
  <c r="C158" i="1"/>
  <c r="C157" i="1"/>
  <c r="C156" i="1"/>
  <c r="C155" i="1"/>
  <c r="C154" i="1"/>
  <c r="C153" i="1"/>
  <c r="C152" i="1"/>
  <c r="C151" i="1"/>
  <c r="C150" i="1"/>
  <c r="C143" i="1"/>
  <c r="C141" i="1"/>
  <c r="C140" i="1"/>
  <c r="C139" i="1"/>
  <c r="C138" i="1"/>
  <c r="C137" i="1"/>
  <c r="C135" i="1"/>
  <c r="C134" i="1"/>
  <c r="C133" i="1"/>
  <c r="C132" i="1"/>
  <c r="C131" i="1"/>
  <c r="C129" i="1"/>
  <c r="C128" i="1"/>
  <c r="C127" i="1"/>
  <c r="C126" i="1"/>
  <c r="C125" i="1"/>
  <c r="C121" i="1"/>
  <c r="C120" i="1"/>
  <c r="C118" i="1"/>
  <c r="C116" i="1"/>
  <c r="C115" i="1"/>
  <c r="C114" i="1"/>
  <c r="C112" i="1"/>
  <c r="C111" i="1"/>
  <c r="C110" i="1"/>
  <c r="C109" i="1"/>
  <c r="C108" i="1"/>
  <c r="C107" i="1"/>
  <c r="C106" i="1"/>
  <c r="C104" i="1"/>
  <c r="C103" i="1"/>
  <c r="C88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1" i="1"/>
  <c r="C70" i="1"/>
  <c r="C69" i="1"/>
  <c r="C68" i="1"/>
  <c r="C67" i="1"/>
  <c r="C66" i="1"/>
  <c r="C65" i="1"/>
  <c r="C64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190" i="1" l="1"/>
  <c r="B179" i="1"/>
  <c r="C179" i="1" s="1"/>
  <c r="B180" i="1"/>
  <c r="C180" i="1" s="1"/>
  <c r="B190" i="1"/>
</calcChain>
</file>

<file path=xl/sharedStrings.xml><?xml version="1.0" encoding="utf-8"?>
<sst xmlns="http://schemas.openxmlformats.org/spreadsheetml/2006/main" count="161" uniqueCount="157">
  <si>
    <t>Item</t>
  </si>
  <si>
    <t>g</t>
  </si>
  <si>
    <t>lbs</t>
  </si>
  <si>
    <t>Backpack and fittings</t>
  </si>
  <si>
    <t>GoLite Jam2 backpack</t>
  </si>
  <si>
    <t>Compression sack for sleeping bag, pillow, spare clothes etc</t>
  </si>
  <si>
    <t>2x dry sacks</t>
  </si>
  <si>
    <t xml:space="preserve"> - 40l dry pack liner</t>
  </si>
  <si>
    <t xml:space="preserve"> - 8l roll top - jumper, emergency gear, FAK, headlamp, valuables, camp equipment etc</t>
  </si>
  <si>
    <t>50cm x 30cm lightweight tarp</t>
  </si>
  <si>
    <t xml:space="preserve"> - sit mat when walking </t>
  </si>
  <si>
    <t xml:space="preserve"> - used in tent porch</t>
  </si>
  <si>
    <t xml:space="preserve"> - used when setting or striking camp to keep gear together and off wet ground</t>
  </si>
  <si>
    <t>Two section walking pole - simple design, no springs etc</t>
  </si>
  <si>
    <t>Sleeping Gear</t>
  </si>
  <si>
    <t>Robens Down Lite 500 sleeping bag</t>
  </si>
  <si>
    <t>Silk liner</t>
  </si>
  <si>
    <t>Blacks compressible pillow and cut down pillow case</t>
  </si>
  <si>
    <t>Alpkit Numo sleeping mat</t>
  </si>
  <si>
    <t>MSR Hubba Tent</t>
  </si>
  <si>
    <t>Inner</t>
  </si>
  <si>
    <t>Fly</t>
  </si>
  <si>
    <t>Pole</t>
  </si>
  <si>
    <t>6 Ti pegs 2 MSR mini stakes</t>
  </si>
  <si>
    <t>Pole repair sleeve</t>
  </si>
  <si>
    <t>Foot print - in a vented storage bag</t>
  </si>
  <si>
    <t>Cooking</t>
  </si>
  <si>
    <t>Alpkit Kraku gas stove</t>
  </si>
  <si>
    <t>100g gas canister</t>
  </si>
  <si>
    <t>Aluminium foil wind shield</t>
  </si>
  <si>
    <t>MSR Titanium mug and homemade lid - mug/cooking pot</t>
  </si>
  <si>
    <t>Plastic beaker and lid - to drink from whilst Ti is used as a pot and to rehydrate food in</t>
  </si>
  <si>
    <t>GSI silicone pot gripper</t>
  </si>
  <si>
    <t>Cutting board - 12cm dia. plastic lid from a fruit pot</t>
  </si>
  <si>
    <t>Sea to Summit lightweight spoon</t>
  </si>
  <si>
    <t>Tea kit in neoprene case</t>
  </si>
  <si>
    <t>- 5 teabags, 30mls dried milk, 3 brown sugars, salt and pepper</t>
  </si>
  <si>
    <t>- lighter, Army tin opener</t>
  </si>
  <si>
    <t>Alcohol hand cleaner</t>
  </si>
  <si>
    <t>Hi absorbent cloth - drying up - yellow</t>
  </si>
  <si>
    <t>1/4 Pot sponge and 1/4 kitchen cloth</t>
  </si>
  <si>
    <t>Footloose stuff sack for above (except gas canister)</t>
  </si>
  <si>
    <t xml:space="preserve"> - all kept in the GoLite front pocket for ease of access when walking</t>
  </si>
  <si>
    <t>Spare Clothes</t>
  </si>
  <si>
    <t>Lightweight North Face jumper</t>
  </si>
  <si>
    <t>Bridgedale walking socks</t>
  </si>
  <si>
    <t>Norwegian Merino wool underwear</t>
  </si>
  <si>
    <t>Fleece hat</t>
  </si>
  <si>
    <t>Rain jacket</t>
  </si>
  <si>
    <t>Wash Kit</t>
  </si>
  <si>
    <t>Vented wash kit case</t>
  </si>
  <si>
    <t>Small Lifeventure travel towel</t>
  </si>
  <si>
    <t>20ml bio-degradable multi-use concentrated liquid soap</t>
  </si>
  <si>
    <t xml:space="preserve"> - multi-use concentrated bio soap also be used for washing up</t>
  </si>
  <si>
    <t>Travel toothbrush</t>
  </si>
  <si>
    <t>20ml liquid toothpaste</t>
  </si>
  <si>
    <t>Comb</t>
  </si>
  <si>
    <t>Mirror - from a Christmas cracker</t>
  </si>
  <si>
    <t>Cotton Bandana</t>
  </si>
  <si>
    <t>Tools and Accessories</t>
  </si>
  <si>
    <t>2 mini carabiners on 0.6m of paracord</t>
  </si>
  <si>
    <t>Victorinox Camper Swiss Army Knife</t>
  </si>
  <si>
    <t>Lifeboat whistle</t>
  </si>
  <si>
    <t>Leatherman P4 Squirt - pliers, file, bradel</t>
  </si>
  <si>
    <t>Single AA cell LED torch</t>
  </si>
  <si>
    <t xml:space="preserve"> - all above attached to a cord - carried in trouser pocket</t>
  </si>
  <si>
    <t>Swisscard - scissors etc - kept in GoLite hip belt pocket</t>
  </si>
  <si>
    <t>LMF ferro rod and striker</t>
  </si>
  <si>
    <t>Silva compass with thermometer and caribiner</t>
  </si>
  <si>
    <t>Backpacking Possibles Kit</t>
  </si>
  <si>
    <t>I have itemised the weight of some of the heavier items</t>
  </si>
  <si>
    <t>Eagle Creek ultra lightweight quarter cube case</t>
  </si>
  <si>
    <t>* Repair kit (21g)</t>
  </si>
  <si>
    <t xml:space="preserve"> - 2 large safety pins, gaffer tape, 2 large needles, elastic cord</t>
  </si>
  <si>
    <t>* Strong thread on a bobbin</t>
  </si>
  <si>
    <t>* 7 various safety pins</t>
  </si>
  <si>
    <t>* large cable tie</t>
  </si>
  <si>
    <t>* 4 small cable ties</t>
  </si>
  <si>
    <t>* 1g Super Glue</t>
  </si>
  <si>
    <t>* Nylon patch 15cm x 15cm</t>
  </si>
  <si>
    <t>* Hotel sewing kit and needle threader</t>
  </si>
  <si>
    <t>* Tenacious repair tape</t>
  </si>
  <si>
    <t>* 15m thin string on a plastic card</t>
  </si>
  <si>
    <t>* 1m paracord and cord grip</t>
  </si>
  <si>
    <t>* 3m paracord and guy line runner (spare guyline)</t>
  </si>
  <si>
    <t>* Button compass</t>
  </si>
  <si>
    <t>* Small aluminium carabiner</t>
  </si>
  <si>
    <t>* Spare whistle</t>
  </si>
  <si>
    <t>* Spare gas lighter</t>
  </si>
  <si>
    <t>* 2x DL2032 batteries (packaged)</t>
  </si>
  <si>
    <t>* Spare AA cell</t>
  </si>
  <si>
    <t>* Spare water bottle cap</t>
  </si>
  <si>
    <t>* Pencil/eraser</t>
  </si>
  <si>
    <t>* Survival instructions</t>
  </si>
  <si>
    <t xml:space="preserve"> - use the reverse for notes</t>
  </si>
  <si>
    <t>* Fresnel lens</t>
  </si>
  <si>
    <t>* £10 note</t>
  </si>
  <si>
    <t>* 2 plastic clothes pegs</t>
  </si>
  <si>
    <t>* 2 pairs of vinyl glove</t>
  </si>
  <si>
    <t>* Dextrose tablets 14 (50g)</t>
  </si>
  <si>
    <t>Backpacking First Aid Kit</t>
  </si>
  <si>
    <t>Health/Safety</t>
  </si>
  <si>
    <t>Lip balm</t>
  </si>
  <si>
    <t>Sun stick - factor 50</t>
  </si>
  <si>
    <t>Emergency orange poncho (carried in my possibles pack)</t>
  </si>
  <si>
    <t>Tech</t>
  </si>
  <si>
    <t>Petzl E-Lite Headlamp</t>
  </si>
  <si>
    <t>iPhone 5</t>
  </si>
  <si>
    <t xml:space="preserve"> - phone and txt, GPS and maps, camera, internet and email, book reader</t>
  </si>
  <si>
    <t xml:space="preserve"> - update blog, walk documents, torch, compass, video and audio in camp</t>
  </si>
  <si>
    <t>Water resistant case</t>
  </si>
  <si>
    <t>Headphones for iPhone</t>
  </si>
  <si>
    <t>Pocket tripod</t>
  </si>
  <si>
    <t>iPhone tripod mount</t>
  </si>
  <si>
    <t>IPhone gloves</t>
  </si>
  <si>
    <t>Spare iPhone battery (carried in my possibles pack)</t>
  </si>
  <si>
    <t>Printouts</t>
  </si>
  <si>
    <t>Maps and route plans</t>
  </si>
  <si>
    <t>Itinerary</t>
  </si>
  <si>
    <t>Paper work</t>
  </si>
  <si>
    <t>Personal</t>
  </si>
  <si>
    <t>Wallet, money, pen, pencil, note paper, cash card, memory stick backup</t>
  </si>
  <si>
    <t>Personal medicines (carried in first aid kit)</t>
  </si>
  <si>
    <t>Reading Glasses</t>
  </si>
  <si>
    <t>Sunglasses</t>
  </si>
  <si>
    <t>Cricket hat</t>
  </si>
  <si>
    <t>Wearing</t>
  </si>
  <si>
    <t>I have not weighed these</t>
  </si>
  <si>
    <t>2way Craghopper Kiwi Trousers</t>
  </si>
  <si>
    <t xml:space="preserve">Lightweight long sleeved Trek Mate shirt </t>
  </si>
  <si>
    <t>Rohan vest - lots of pockets</t>
  </si>
  <si>
    <t>Merino wool underwear</t>
  </si>
  <si>
    <t>Bridgedale Trekking socks</t>
  </si>
  <si>
    <t>Berghaus Boots</t>
  </si>
  <si>
    <t>Water</t>
  </si>
  <si>
    <t>1l Platypus roll up bottle - carried inside the pack</t>
  </si>
  <si>
    <t>Summary</t>
  </si>
  <si>
    <t>kg</t>
  </si>
  <si>
    <t>Equipment</t>
  </si>
  <si>
    <t>TOTALS</t>
  </si>
  <si>
    <t>no food or water Kg/lbs</t>
  </si>
  <si>
    <t>complete Kg/lbs</t>
  </si>
  <si>
    <t>Details</t>
  </si>
  <si>
    <t>Tent complete</t>
  </si>
  <si>
    <t>Sleeping gear</t>
  </si>
  <si>
    <t>Spare clothes and Hygiene</t>
  </si>
  <si>
    <t>Backpack and packing</t>
  </si>
  <si>
    <t>Cooking equipment</t>
  </si>
  <si>
    <t>Tech and Personal</t>
  </si>
  <si>
    <t>First Aid, Possibles and Emergency</t>
  </si>
  <si>
    <t>Two Day Overnight Trip - May 2014</t>
  </si>
  <si>
    <t>Food - includes snacks, sundry items and food bag</t>
  </si>
  <si>
    <t>1l Crusader water bottle</t>
  </si>
  <si>
    <t>* items to be list</t>
  </si>
  <si>
    <t>* includes a space blanket, my personal medicine and sterile eye wash</t>
  </si>
  <si>
    <t>Over trousers</t>
  </si>
  <si>
    <t>Start 10am Saturday - finish 12pm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</si>
</sst>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2"/>
      <color indexed="4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sz val="12"/>
      <color indexed="48"/>
      <name val="Tahoma"/>
      <family val="2"/>
    </font>
    <font>
      <sz val="12"/>
      <color indexed="10"/>
      <name val="Tahoma"/>
      <family val="2"/>
    </font>
    <font>
      <i/>
      <sz val="12"/>
      <name val="Tahoma"/>
      <family val="2"/>
    </font>
    <font>
      <sz val="12"/>
      <name val="Georgia"/>
      <family val="1"/>
    </font>
    <font>
      <sz val="12"/>
      <color indexed="0"/>
      <name val="Tahoma"/>
      <family val="2"/>
    </font>
    <font>
      <i/>
      <sz val="12"/>
      <color indexed="48"/>
      <name val="Tahoma"/>
      <family val="2"/>
    </font>
    <font>
      <b/>
      <sz val="12"/>
      <color indexed="10"/>
      <name val="Tahoma"/>
      <family val="2"/>
    </font>
    <font>
      <sz val="12"/>
      <color indexed="2"/>
      <name val="Tahoma"/>
      <family val="2"/>
    </font>
    <font>
      <b/>
      <sz val="12"/>
      <color indexed="2"/>
      <name val="Tahoma"/>
      <family val="2"/>
    </font>
    <font>
      <i/>
      <sz val="12"/>
      <color indexed="10"/>
      <name val="Tahoma"/>
      <family val="2"/>
    </font>
    <font>
      <i/>
      <sz val="12"/>
      <color indexed="10"/>
      <name val="Arial"/>
      <family val="2"/>
    </font>
    <font>
      <sz val="14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1" xfId="0" applyNumberFormat="1" applyFont="1" applyFill="1" applyBorder="1"/>
    <xf numFmtId="0" fontId="4" fillId="0" borderId="2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2" fillId="0" borderId="4" xfId="0" applyNumberFormat="1" applyFont="1" applyFill="1" applyBorder="1"/>
    <xf numFmtId="0" fontId="4" fillId="0" borderId="5" xfId="0" applyNumberFormat="1" applyFont="1" applyFill="1" applyBorder="1" applyAlignment="1">
      <alignment horizontal="right"/>
    </xf>
    <xf numFmtId="0" fontId="5" fillId="0" borderId="6" xfId="0" applyNumberFormat="1" applyFont="1" applyFill="1" applyBorder="1"/>
    <xf numFmtId="0" fontId="4" fillId="0" borderId="7" xfId="0" applyNumberFormat="1" applyFont="1" applyFill="1" applyBorder="1" applyAlignment="1">
      <alignment horizontal="right"/>
    </xf>
    <xf numFmtId="0" fontId="2" fillId="0" borderId="6" xfId="0" applyNumberFormat="1" applyFont="1" applyFill="1" applyBorder="1"/>
    <xf numFmtId="0" fontId="2" fillId="0" borderId="7" xfId="0" applyNumberFormat="1" applyFont="1" applyFill="1" applyBorder="1"/>
    <xf numFmtId="2" fontId="2" fillId="0" borderId="7" xfId="0" applyNumberFormat="1" applyFont="1" applyFill="1" applyBorder="1"/>
    <xf numFmtId="0" fontId="6" fillId="0" borderId="7" xfId="0" applyNumberFormat="1" applyFont="1" applyFill="1" applyBorder="1"/>
    <xf numFmtId="0" fontId="7" fillId="0" borderId="6" xfId="0" applyNumberFormat="1" applyFont="1" applyFill="1" applyBorder="1"/>
    <xf numFmtId="0" fontId="5" fillId="0" borderId="6" xfId="0" applyFont="1" applyFill="1" applyBorder="1"/>
    <xf numFmtId="0" fontId="2" fillId="0" borderId="7" xfId="0" applyFont="1" applyFill="1" applyBorder="1"/>
    <xf numFmtId="0" fontId="2" fillId="0" borderId="6" xfId="0" applyNumberFormat="1" applyFont="1" applyFill="1" applyBorder="1" applyAlignment="1" applyProtection="1">
      <alignment vertical="top"/>
    </xf>
    <xf numFmtId="0" fontId="8" fillId="0" borderId="6" xfId="0" applyFont="1" applyFill="1" applyBorder="1"/>
    <xf numFmtId="0" fontId="2" fillId="0" borderId="6" xfId="0" applyFont="1" applyFill="1" applyBorder="1"/>
    <xf numFmtId="0" fontId="9" fillId="0" borderId="6" xfId="0" applyNumberFormat="1" applyFont="1" applyFill="1" applyBorder="1"/>
    <xf numFmtId="0" fontId="10" fillId="0" borderId="6" xfId="0" applyNumberFormat="1" applyFont="1" applyFill="1" applyBorder="1" applyAlignment="1" applyProtection="1"/>
    <xf numFmtId="0" fontId="2" fillId="0" borderId="6" xfId="0" applyNumberFormat="1" applyFont="1" applyBorder="1"/>
    <xf numFmtId="0" fontId="0" fillId="0" borderId="7" xfId="0" applyFont="1" applyFill="1" applyBorder="1"/>
    <xf numFmtId="0" fontId="7" fillId="0" borderId="6" xfId="0" applyNumberFormat="1" applyFont="1" applyBorder="1"/>
    <xf numFmtId="0" fontId="10" fillId="0" borderId="6" xfId="0" applyNumberFormat="1" applyFont="1" applyFill="1" applyBorder="1"/>
    <xf numFmtId="0" fontId="2" fillId="0" borderId="8" xfId="0" applyFont="1" applyFill="1" applyBorder="1"/>
    <xf numFmtId="0" fontId="2" fillId="0" borderId="9" xfId="0" applyNumberFormat="1" applyFont="1" applyFill="1" applyBorder="1"/>
    <xf numFmtId="2" fontId="2" fillId="0" borderId="9" xfId="0" applyNumberFormat="1" applyFont="1" applyFill="1" applyBorder="1"/>
    <xf numFmtId="0" fontId="2" fillId="0" borderId="0" xfId="0" applyFont="1" applyFill="1"/>
    <xf numFmtId="2" fontId="11" fillId="0" borderId="10" xfId="0" applyNumberFormat="1" applyFont="1" applyFill="1" applyBorder="1"/>
    <xf numFmtId="2" fontId="11" fillId="0" borderId="10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2" xfId="0" applyNumberFormat="1" applyFont="1" applyFill="1" applyBorder="1"/>
    <xf numFmtId="0" fontId="2" fillId="0" borderId="13" xfId="0" applyNumberFormat="1" applyFont="1" applyFill="1" applyBorder="1"/>
    <xf numFmtId="2" fontId="6" fillId="0" borderId="12" xfId="0" applyNumberFormat="1" applyFont="1" applyFill="1" applyBorder="1"/>
    <xf numFmtId="164" fontId="6" fillId="0" borderId="12" xfId="0" applyNumberFormat="1" applyFont="1" applyFill="1" applyBorder="1"/>
    <xf numFmtId="164" fontId="6" fillId="0" borderId="13" xfId="0" applyNumberFormat="1" applyFont="1" applyFill="1" applyBorder="1"/>
    <xf numFmtId="164" fontId="6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/>
    <xf numFmtId="0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/>
    <xf numFmtId="2" fontId="11" fillId="0" borderId="14" xfId="0" applyNumberFormat="1" applyFont="1" applyFill="1" applyBorder="1"/>
    <xf numFmtId="0" fontId="3" fillId="0" borderId="14" xfId="0" applyNumberFormat="1" applyFont="1" applyFill="1" applyBorder="1" applyAlignment="1">
      <alignment horizontal="right"/>
    </xf>
    <xf numFmtId="0" fontId="3" fillId="0" borderId="2" xfId="0" applyFont="1" applyFill="1" applyBorder="1"/>
    <xf numFmtId="2" fontId="11" fillId="0" borderId="12" xfId="0" applyNumberFormat="1" applyFont="1" applyFill="1" applyBorder="1" applyAlignment="1">
      <alignment horizontal="right"/>
    </xf>
    <xf numFmtId="2" fontId="11" fillId="0" borderId="7" xfId="0" applyNumberFormat="1" applyFont="1" applyFill="1" applyBorder="1"/>
    <xf numFmtId="2" fontId="11" fillId="0" borderId="15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0" xfId="0" applyNumberFormat="1" applyFont="1" applyFill="1" applyBorder="1"/>
    <xf numFmtId="164" fontId="12" fillId="0" borderId="16" xfId="0" applyNumberFormat="1" applyFont="1" applyFill="1" applyBorder="1" applyAlignment="1">
      <alignment horizontal="right"/>
    </xf>
    <xf numFmtId="164" fontId="12" fillId="0" borderId="16" xfId="0" applyNumberFormat="1" applyFont="1" applyFill="1" applyBorder="1"/>
    <xf numFmtId="164" fontId="12" fillId="0" borderId="2" xfId="0" applyNumberFormat="1" applyFont="1" applyFill="1" applyBorder="1"/>
    <xf numFmtId="164" fontId="12" fillId="0" borderId="6" xfId="0" applyNumberFormat="1" applyFont="1" applyFill="1" applyBorder="1" applyAlignment="1">
      <alignment horizontal="right"/>
    </xf>
    <xf numFmtId="164" fontId="12" fillId="0" borderId="6" xfId="0" applyNumberFormat="1" applyFont="1" applyFill="1" applyBorder="1"/>
    <xf numFmtId="164" fontId="12" fillId="0" borderId="7" xfId="0" applyNumberFormat="1" applyFont="1" applyFill="1" applyBorder="1"/>
    <xf numFmtId="0" fontId="0" fillId="0" borderId="8" xfId="0" applyFont="1" applyFill="1" applyBorder="1"/>
    <xf numFmtId="0" fontId="13" fillId="0" borderId="17" xfId="0" applyNumberFormat="1" applyFont="1" applyFill="1" applyBorder="1"/>
    <xf numFmtId="164" fontId="13" fillId="0" borderId="18" xfId="0" applyNumberFormat="1" applyFont="1" applyFill="1" applyBorder="1"/>
    <xf numFmtId="0" fontId="14" fillId="0" borderId="0" xfId="0" applyFont="1" applyFill="1"/>
    <xf numFmtId="0" fontId="14" fillId="0" borderId="0" xfId="0" applyNumberFormat="1" applyFont="1" applyFill="1"/>
    <xf numFmtId="0" fontId="15" fillId="0" borderId="0" xfId="0" applyNumberFormat="1" applyFont="1" applyFill="1"/>
    <xf numFmtId="0" fontId="14" fillId="0" borderId="0" xfId="0" applyNumberFormat="1" applyFont="1" applyFill="1" applyAlignment="1">
      <alignment horizontal="right"/>
    </xf>
    <xf numFmtId="0" fontId="1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"/>
  <sheetViews>
    <sheetView tabSelected="1" workbookViewId="0">
      <selection activeCell="A2" sqref="A2"/>
    </sheetView>
  </sheetViews>
  <sheetFormatPr defaultRowHeight="18" x14ac:dyDescent="0.25"/>
  <cols>
    <col min="1" max="1" width="93.5703125" bestFit="1" customWidth="1"/>
    <col min="2" max="2" width="8.42578125" bestFit="1" customWidth="1"/>
    <col min="4" max="4" width="8" style="64" customWidth="1"/>
  </cols>
  <sheetData>
    <row r="1" spans="1:4" ht="15.75" x14ac:dyDescent="0.25">
      <c r="A1" s="1" t="s">
        <v>150</v>
      </c>
      <c r="B1" s="2"/>
      <c r="C1" s="2"/>
      <c r="D1" s="60"/>
    </row>
    <row r="2" spans="1:4" ht="15.75" x14ac:dyDescent="0.25">
      <c r="A2" s="1" t="s">
        <v>156</v>
      </c>
      <c r="B2" s="2"/>
      <c r="C2" s="2"/>
      <c r="D2" s="60"/>
    </row>
    <row r="3" spans="1:4" ht="16.5" thickBot="1" x14ac:dyDescent="0.3">
      <c r="A3" s="2"/>
      <c r="B3" s="2"/>
      <c r="C3" s="2"/>
      <c r="D3" s="60"/>
    </row>
    <row r="4" spans="1:4" ht="16.5" thickBot="1" x14ac:dyDescent="0.3">
      <c r="A4" s="3" t="s">
        <v>0</v>
      </c>
      <c r="B4" s="4" t="s">
        <v>1</v>
      </c>
      <c r="C4" s="5" t="s">
        <v>2</v>
      </c>
      <c r="D4" s="61"/>
    </row>
    <row r="5" spans="1:4" ht="15.75" x14ac:dyDescent="0.25">
      <c r="A5" s="6"/>
      <c r="B5" s="4"/>
      <c r="C5" s="7"/>
      <c r="D5" s="60"/>
    </row>
    <row r="6" spans="1:4" ht="15.75" x14ac:dyDescent="0.25">
      <c r="A6" s="8" t="s">
        <v>3</v>
      </c>
      <c r="B6" s="9"/>
      <c r="C6" s="9"/>
      <c r="D6" s="60"/>
    </row>
    <row r="7" spans="1:4" ht="15.75" x14ac:dyDescent="0.25">
      <c r="A7" s="10" t="s">
        <v>4</v>
      </c>
      <c r="B7" s="11">
        <v>840</v>
      </c>
      <c r="C7" s="12">
        <f t="shared" ref="C7:C44" si="0">IF(B7/453.59237&gt;=0.01,B7/453.59237,"")</f>
        <v>1.8518830023529715</v>
      </c>
      <c r="D7" s="61"/>
    </row>
    <row r="8" spans="1:4" ht="15.75" x14ac:dyDescent="0.25">
      <c r="A8" s="10" t="s">
        <v>5</v>
      </c>
      <c r="B8" s="11">
        <v>102</v>
      </c>
      <c r="C8" s="12">
        <f t="shared" si="0"/>
        <v>0.22487150742857512</v>
      </c>
      <c r="D8" s="61"/>
    </row>
    <row r="9" spans="1:4" ht="15.75" x14ac:dyDescent="0.25">
      <c r="A9" s="10" t="s">
        <v>6</v>
      </c>
      <c r="B9" s="13"/>
      <c r="C9" s="12" t="str">
        <f t="shared" si="0"/>
        <v/>
      </c>
      <c r="D9" s="60"/>
    </row>
    <row r="10" spans="1:4" ht="15.75" x14ac:dyDescent="0.25">
      <c r="A10" s="14" t="s">
        <v>7</v>
      </c>
      <c r="B10" s="11">
        <v>97</v>
      </c>
      <c r="C10" s="12">
        <f t="shared" si="0"/>
        <v>0.21384839431933125</v>
      </c>
      <c r="D10" s="61"/>
    </row>
    <row r="11" spans="1:4" ht="15.75" x14ac:dyDescent="0.25">
      <c r="A11" s="14" t="s">
        <v>8</v>
      </c>
      <c r="B11" s="11">
        <v>33</v>
      </c>
      <c r="C11" s="12">
        <f t="shared" si="0"/>
        <v>7.2752546521009598E-2</v>
      </c>
      <c r="D11" s="61"/>
    </row>
    <row r="12" spans="1:4" ht="15.75" x14ac:dyDescent="0.25">
      <c r="A12" s="14"/>
      <c r="B12" s="11"/>
      <c r="C12" s="12" t="str">
        <f t="shared" si="0"/>
        <v/>
      </c>
      <c r="D12" s="60"/>
    </row>
    <row r="13" spans="1:4" ht="15.75" x14ac:dyDescent="0.25">
      <c r="A13" s="10" t="s">
        <v>9</v>
      </c>
      <c r="B13" s="11">
        <v>16</v>
      </c>
      <c r="C13" s="12">
        <f t="shared" si="0"/>
        <v>3.5273961949580414E-2</v>
      </c>
      <c r="D13" s="61"/>
    </row>
    <row r="14" spans="1:4" ht="15.75" x14ac:dyDescent="0.25">
      <c r="A14" s="14" t="s">
        <v>10</v>
      </c>
      <c r="B14" s="11"/>
      <c r="C14" s="12" t="str">
        <f t="shared" si="0"/>
        <v/>
      </c>
      <c r="D14" s="60"/>
    </row>
    <row r="15" spans="1:4" ht="15.75" x14ac:dyDescent="0.25">
      <c r="A15" s="14" t="s">
        <v>11</v>
      </c>
      <c r="B15" s="11"/>
      <c r="C15" s="12" t="str">
        <f t="shared" si="0"/>
        <v/>
      </c>
      <c r="D15" s="60"/>
    </row>
    <row r="16" spans="1:4" ht="15.75" x14ac:dyDescent="0.25">
      <c r="A16" s="14" t="s">
        <v>12</v>
      </c>
      <c r="B16" s="11"/>
      <c r="C16" s="12" t="str">
        <f t="shared" si="0"/>
        <v/>
      </c>
      <c r="D16" s="60"/>
    </row>
    <row r="17" spans="1:4" ht="15.75" x14ac:dyDescent="0.25">
      <c r="A17" s="10" t="s">
        <v>13</v>
      </c>
      <c r="B17" s="11">
        <v>197</v>
      </c>
      <c r="C17" s="12">
        <f t="shared" si="0"/>
        <v>0.4343106565042088</v>
      </c>
      <c r="D17" s="60"/>
    </row>
    <row r="18" spans="1:4" ht="15.75" x14ac:dyDescent="0.25">
      <c r="A18" s="10"/>
      <c r="B18" s="11"/>
      <c r="C18" s="12" t="str">
        <f t="shared" si="0"/>
        <v/>
      </c>
      <c r="D18" s="60"/>
    </row>
    <row r="19" spans="1:4" ht="15.75" x14ac:dyDescent="0.25">
      <c r="A19" s="15" t="s">
        <v>14</v>
      </c>
      <c r="B19" s="16"/>
      <c r="C19" s="12" t="str">
        <f t="shared" si="0"/>
        <v/>
      </c>
      <c r="D19" s="60"/>
    </row>
    <row r="20" spans="1:4" ht="15.75" x14ac:dyDescent="0.25">
      <c r="A20" s="10" t="s">
        <v>15</v>
      </c>
      <c r="B20" s="11">
        <v>990</v>
      </c>
      <c r="C20" s="12">
        <f t="shared" si="0"/>
        <v>2.1825763956302882</v>
      </c>
      <c r="D20" s="61"/>
    </row>
    <row r="21" spans="1:4" ht="15.75" x14ac:dyDescent="0.25">
      <c r="A21" s="10" t="s">
        <v>16</v>
      </c>
      <c r="B21" s="11">
        <v>153</v>
      </c>
      <c r="C21" s="12">
        <f t="shared" si="0"/>
        <v>0.33730726114286269</v>
      </c>
      <c r="D21" s="60"/>
    </row>
    <row r="22" spans="1:4" ht="15.75" x14ac:dyDescent="0.25">
      <c r="A22" s="10" t="s">
        <v>17</v>
      </c>
      <c r="B22" s="11">
        <v>261</v>
      </c>
      <c r="C22" s="12">
        <f t="shared" si="0"/>
        <v>0.57540650430253049</v>
      </c>
      <c r="D22" s="61"/>
    </row>
    <row r="23" spans="1:4" ht="15.75" x14ac:dyDescent="0.25">
      <c r="A23" s="10" t="s">
        <v>18</v>
      </c>
      <c r="B23" s="11">
        <v>505</v>
      </c>
      <c r="C23" s="12">
        <f t="shared" si="0"/>
        <v>1.1133344240336318</v>
      </c>
      <c r="D23" s="61"/>
    </row>
    <row r="24" spans="1:4" ht="15.75" x14ac:dyDescent="0.25">
      <c r="A24" s="10"/>
      <c r="B24" s="11"/>
      <c r="C24" s="12" t="str">
        <f t="shared" si="0"/>
        <v/>
      </c>
      <c r="D24" s="61"/>
    </row>
    <row r="25" spans="1:4" ht="15.75" x14ac:dyDescent="0.25">
      <c r="A25" s="15" t="s">
        <v>19</v>
      </c>
      <c r="B25" s="11"/>
      <c r="C25" s="12" t="str">
        <f t="shared" si="0"/>
        <v/>
      </c>
      <c r="D25" s="60"/>
    </row>
    <row r="26" spans="1:4" ht="15.75" x14ac:dyDescent="0.25">
      <c r="A26" s="10" t="s">
        <v>20</v>
      </c>
      <c r="B26" s="11">
        <v>444</v>
      </c>
      <c r="C26" s="12">
        <f t="shared" si="0"/>
        <v>0.97885244410085637</v>
      </c>
      <c r="D26" s="61"/>
    </row>
    <row r="27" spans="1:4" ht="15.75" x14ac:dyDescent="0.25">
      <c r="A27" s="10" t="s">
        <v>21</v>
      </c>
      <c r="B27" s="11">
        <v>519</v>
      </c>
      <c r="C27" s="12">
        <f t="shared" si="0"/>
        <v>1.1441991407395147</v>
      </c>
      <c r="D27" s="61"/>
    </row>
    <row r="28" spans="1:4" ht="15.75" x14ac:dyDescent="0.25">
      <c r="A28" s="10" t="s">
        <v>22</v>
      </c>
      <c r="B28" s="11">
        <v>350</v>
      </c>
      <c r="C28" s="12">
        <f t="shared" si="0"/>
        <v>0.77161791764707155</v>
      </c>
      <c r="D28" s="61"/>
    </row>
    <row r="29" spans="1:4" ht="15.75" x14ac:dyDescent="0.25">
      <c r="A29" s="10" t="s">
        <v>23</v>
      </c>
      <c r="B29" s="11">
        <v>48</v>
      </c>
      <c r="C29" s="12">
        <f t="shared" si="0"/>
        <v>0.10582188584874123</v>
      </c>
      <c r="D29" s="61"/>
    </row>
    <row r="30" spans="1:4" ht="15.75" x14ac:dyDescent="0.25">
      <c r="A30" s="10" t="s">
        <v>24</v>
      </c>
      <c r="B30" s="11">
        <v>13</v>
      </c>
      <c r="C30" s="12">
        <f t="shared" si="0"/>
        <v>2.8660094084034086E-2</v>
      </c>
      <c r="D30" s="61"/>
    </row>
    <row r="31" spans="1:4" ht="15.75" x14ac:dyDescent="0.25">
      <c r="A31" s="17" t="s">
        <v>25</v>
      </c>
      <c r="B31" s="11">
        <v>159</v>
      </c>
      <c r="C31" s="12">
        <f t="shared" si="0"/>
        <v>0.35053499687395534</v>
      </c>
      <c r="D31" s="61"/>
    </row>
    <row r="32" spans="1:4" ht="15.75" x14ac:dyDescent="0.25">
      <c r="A32" s="18"/>
      <c r="B32" s="11"/>
      <c r="C32" s="12" t="str">
        <f t="shared" si="0"/>
        <v/>
      </c>
      <c r="D32" s="60"/>
    </row>
    <row r="33" spans="1:4" ht="15.75" x14ac:dyDescent="0.25">
      <c r="A33" s="8" t="s">
        <v>26</v>
      </c>
      <c r="B33" s="11"/>
      <c r="C33" s="12" t="str">
        <f t="shared" si="0"/>
        <v/>
      </c>
      <c r="D33" s="60"/>
    </row>
    <row r="34" spans="1:4" ht="15.75" x14ac:dyDescent="0.25">
      <c r="A34" s="10" t="s">
        <v>27</v>
      </c>
      <c r="B34" s="11">
        <v>45</v>
      </c>
      <c r="C34" s="12">
        <f t="shared" si="0"/>
        <v>9.920801798319491E-2</v>
      </c>
      <c r="D34" s="61"/>
    </row>
    <row r="35" spans="1:4" ht="15.75" x14ac:dyDescent="0.25">
      <c r="A35" s="10" t="s">
        <v>28</v>
      </c>
      <c r="B35" s="11">
        <v>190</v>
      </c>
      <c r="C35" s="12">
        <f t="shared" si="0"/>
        <v>0.41887829815126737</v>
      </c>
      <c r="D35" s="61"/>
    </row>
    <row r="36" spans="1:4" ht="15.75" x14ac:dyDescent="0.25">
      <c r="A36" s="10" t="s">
        <v>29</v>
      </c>
      <c r="B36" s="11">
        <v>26</v>
      </c>
      <c r="C36" s="12">
        <f t="shared" si="0"/>
        <v>5.7320188168068172E-2</v>
      </c>
      <c r="D36" s="61"/>
    </row>
    <row r="37" spans="1:4" ht="15.75" x14ac:dyDescent="0.25">
      <c r="A37" s="10" t="s">
        <v>30</v>
      </c>
      <c r="B37" s="11">
        <v>76</v>
      </c>
      <c r="C37" s="12">
        <f t="shared" si="0"/>
        <v>0.16755131926050695</v>
      </c>
      <c r="D37" s="61"/>
    </row>
    <row r="38" spans="1:4" ht="15.75" x14ac:dyDescent="0.25">
      <c r="A38" s="10" t="s">
        <v>31</v>
      </c>
      <c r="B38" s="11">
        <v>50</v>
      </c>
      <c r="C38" s="12">
        <f t="shared" si="0"/>
        <v>0.11023113109243879</v>
      </c>
      <c r="D38" s="61"/>
    </row>
    <row r="39" spans="1:4" ht="15.75" x14ac:dyDescent="0.25">
      <c r="A39" s="10" t="s">
        <v>32</v>
      </c>
      <c r="B39" s="11">
        <v>11</v>
      </c>
      <c r="C39" s="12">
        <f t="shared" si="0"/>
        <v>2.4250848840336531E-2</v>
      </c>
      <c r="D39" s="61"/>
    </row>
    <row r="40" spans="1:4" ht="15.75" x14ac:dyDescent="0.25">
      <c r="A40" s="10" t="s">
        <v>33</v>
      </c>
      <c r="B40" s="11">
        <v>5</v>
      </c>
      <c r="C40" s="12">
        <f t="shared" si="0"/>
        <v>1.1023113109243879E-2</v>
      </c>
      <c r="D40" s="61"/>
    </row>
    <row r="41" spans="1:4" ht="15.75" x14ac:dyDescent="0.25">
      <c r="A41" s="10" t="s">
        <v>34</v>
      </c>
      <c r="B41" s="11">
        <v>10</v>
      </c>
      <c r="C41" s="12">
        <f t="shared" si="0"/>
        <v>2.2046226218487758E-2</v>
      </c>
      <c r="D41" s="61"/>
    </row>
    <row r="42" spans="1:4" ht="15.75" x14ac:dyDescent="0.25">
      <c r="A42" s="10"/>
      <c r="B42" s="11"/>
      <c r="C42" s="12" t="str">
        <f t="shared" si="0"/>
        <v/>
      </c>
      <c r="D42" s="60"/>
    </row>
    <row r="43" spans="1:4" ht="15.75" x14ac:dyDescent="0.25">
      <c r="A43" s="10" t="s">
        <v>35</v>
      </c>
      <c r="B43" s="11">
        <v>79</v>
      </c>
      <c r="C43" s="12">
        <f t="shared" si="0"/>
        <v>0.17416518712605328</v>
      </c>
      <c r="D43" s="61"/>
    </row>
    <row r="44" spans="1:4" ht="15.75" x14ac:dyDescent="0.25">
      <c r="A44" s="14" t="s">
        <v>36</v>
      </c>
      <c r="B44" s="11"/>
      <c r="C44" s="12" t="str">
        <f t="shared" si="0"/>
        <v/>
      </c>
      <c r="D44" s="60"/>
    </row>
    <row r="45" spans="1:4" ht="15.75" x14ac:dyDescent="0.25">
      <c r="A45" s="14" t="s">
        <v>37</v>
      </c>
      <c r="B45" s="11"/>
      <c r="C45" s="12"/>
      <c r="D45" s="60"/>
    </row>
    <row r="46" spans="1:4" ht="15.75" x14ac:dyDescent="0.25">
      <c r="A46" s="14"/>
      <c r="B46" s="11"/>
      <c r="C46" s="12" t="str">
        <f t="shared" ref="C46:C62" si="1">IF(B46/453.59237&gt;=0.01,B46/453.59237,"")</f>
        <v/>
      </c>
      <c r="D46" s="60"/>
    </row>
    <row r="47" spans="1:4" ht="15.75" x14ac:dyDescent="0.25">
      <c r="A47" s="10" t="s">
        <v>38</v>
      </c>
      <c r="B47" s="11">
        <v>20</v>
      </c>
      <c r="C47" s="12">
        <f t="shared" si="1"/>
        <v>4.4092452436975516E-2</v>
      </c>
      <c r="D47" s="61"/>
    </row>
    <row r="48" spans="1:4" ht="15.75" x14ac:dyDescent="0.25">
      <c r="A48" s="10" t="s">
        <v>39</v>
      </c>
      <c r="B48" s="11">
        <v>19</v>
      </c>
      <c r="C48" s="12">
        <f t="shared" si="1"/>
        <v>4.1887829815126738E-2</v>
      </c>
      <c r="D48" s="61"/>
    </row>
    <row r="49" spans="1:4" ht="15.75" x14ac:dyDescent="0.25">
      <c r="A49" s="10" t="s">
        <v>40</v>
      </c>
      <c r="B49" s="11">
        <v>5</v>
      </c>
      <c r="C49" s="12">
        <f t="shared" si="1"/>
        <v>1.1023113109243879E-2</v>
      </c>
      <c r="D49" s="61"/>
    </row>
    <row r="50" spans="1:4" ht="15.75" x14ac:dyDescent="0.25">
      <c r="A50" s="10"/>
      <c r="B50" s="11"/>
      <c r="C50" s="12" t="str">
        <f t="shared" si="1"/>
        <v/>
      </c>
      <c r="D50" s="60"/>
    </row>
    <row r="51" spans="1:4" ht="15.75" x14ac:dyDescent="0.25">
      <c r="A51" s="10" t="s">
        <v>41</v>
      </c>
      <c r="B51" s="11">
        <v>36</v>
      </c>
      <c r="C51" s="12">
        <f t="shared" si="1"/>
        <v>7.9366414386555922E-2</v>
      </c>
      <c r="D51" s="61"/>
    </row>
    <row r="52" spans="1:4" ht="15.75" x14ac:dyDescent="0.25">
      <c r="A52" s="14" t="s">
        <v>42</v>
      </c>
      <c r="B52" s="11"/>
      <c r="C52" s="12" t="str">
        <f t="shared" si="1"/>
        <v/>
      </c>
      <c r="D52" s="60"/>
    </row>
    <row r="53" spans="1:4" ht="15.75" x14ac:dyDescent="0.25">
      <c r="A53" s="19"/>
      <c r="B53" s="11"/>
      <c r="C53" s="12" t="str">
        <f t="shared" si="1"/>
        <v/>
      </c>
      <c r="D53" s="60"/>
    </row>
    <row r="54" spans="1:4" ht="15.75" x14ac:dyDescent="0.25">
      <c r="A54" s="8" t="s">
        <v>43</v>
      </c>
      <c r="B54" s="11"/>
      <c r="C54" s="12" t="str">
        <f t="shared" si="1"/>
        <v/>
      </c>
      <c r="D54" s="60"/>
    </row>
    <row r="55" spans="1:4" ht="15.75" x14ac:dyDescent="0.25">
      <c r="A55" s="10" t="s">
        <v>44</v>
      </c>
      <c r="B55" s="11">
        <v>289</v>
      </c>
      <c r="C55" s="12">
        <f t="shared" si="1"/>
        <v>0.63713593771429622</v>
      </c>
      <c r="D55" s="61"/>
    </row>
    <row r="56" spans="1:4" ht="15.75" x14ac:dyDescent="0.25">
      <c r="A56" s="10" t="s">
        <v>45</v>
      </c>
      <c r="B56" s="11">
        <v>102</v>
      </c>
      <c r="C56" s="12">
        <f t="shared" si="1"/>
        <v>0.22487150742857512</v>
      </c>
      <c r="D56" s="62"/>
    </row>
    <row r="57" spans="1:4" ht="15.75" x14ac:dyDescent="0.25">
      <c r="A57" s="10" t="s">
        <v>46</v>
      </c>
      <c r="B57" s="11">
        <v>66</v>
      </c>
      <c r="C57" s="12">
        <f t="shared" si="1"/>
        <v>0.1455050930420192</v>
      </c>
      <c r="D57" s="62"/>
    </row>
    <row r="58" spans="1:4" ht="15.75" x14ac:dyDescent="0.25">
      <c r="A58" s="10" t="s">
        <v>47</v>
      </c>
      <c r="B58" s="11">
        <v>44</v>
      </c>
      <c r="C58" s="12">
        <f t="shared" si="1"/>
        <v>9.7003395361346126E-2</v>
      </c>
      <c r="D58" s="62"/>
    </row>
    <row r="59" spans="1:4" ht="15.75" x14ac:dyDescent="0.25">
      <c r="A59" s="14"/>
      <c r="B59" s="11"/>
      <c r="C59" s="12" t="str">
        <f t="shared" si="1"/>
        <v/>
      </c>
      <c r="D59" s="60"/>
    </row>
    <row r="60" spans="1:4" ht="15.75" x14ac:dyDescent="0.25">
      <c r="A60" s="19" t="s">
        <v>48</v>
      </c>
      <c r="B60" s="11">
        <v>300</v>
      </c>
      <c r="C60" s="12">
        <f t="shared" si="1"/>
        <v>0.66138678655463268</v>
      </c>
      <c r="D60" s="60"/>
    </row>
    <row r="61" spans="1:4" ht="15.75" x14ac:dyDescent="0.25">
      <c r="A61" s="19" t="s">
        <v>155</v>
      </c>
      <c r="B61" s="11">
        <v>180</v>
      </c>
      <c r="C61" s="12">
        <f t="shared" si="1"/>
        <v>0.39683207193277964</v>
      </c>
      <c r="D61" s="60"/>
    </row>
    <row r="62" spans="1:4" ht="15.75" x14ac:dyDescent="0.25">
      <c r="A62" s="19"/>
      <c r="B62" s="11"/>
      <c r="C62" s="12" t="str">
        <f t="shared" si="1"/>
        <v/>
      </c>
      <c r="D62" s="60"/>
    </row>
    <row r="63" spans="1:4" ht="15.75" x14ac:dyDescent="0.25">
      <c r="A63" s="8" t="s">
        <v>49</v>
      </c>
      <c r="B63" s="11"/>
      <c r="C63" s="12"/>
      <c r="D63" s="61"/>
    </row>
    <row r="64" spans="1:4" ht="15.75" x14ac:dyDescent="0.25">
      <c r="A64" s="20" t="s">
        <v>50</v>
      </c>
      <c r="B64" s="11">
        <v>16</v>
      </c>
      <c r="C64" s="12">
        <f t="shared" ref="C64:C71" si="2">IF(B64/453.59237&gt;=0.01,B64/453.59237,"")</f>
        <v>3.5273961949580414E-2</v>
      </c>
      <c r="D64" s="60"/>
    </row>
    <row r="65" spans="1:4" ht="15.75" x14ac:dyDescent="0.25">
      <c r="A65" s="10" t="s">
        <v>51</v>
      </c>
      <c r="B65" s="11">
        <v>46</v>
      </c>
      <c r="C65" s="12">
        <f t="shared" si="2"/>
        <v>0.10141264060504368</v>
      </c>
      <c r="D65" s="60"/>
    </row>
    <row r="66" spans="1:4" ht="15.75" x14ac:dyDescent="0.25">
      <c r="A66" s="10" t="s">
        <v>52</v>
      </c>
      <c r="B66" s="11">
        <v>27</v>
      </c>
      <c r="C66" s="12">
        <f t="shared" si="2"/>
        <v>5.9524810789916942E-2</v>
      </c>
      <c r="D66" s="60"/>
    </row>
    <row r="67" spans="1:4" ht="15.75" x14ac:dyDescent="0.25">
      <c r="A67" s="14" t="s">
        <v>53</v>
      </c>
      <c r="B67" s="11"/>
      <c r="C67" s="12" t="str">
        <f t="shared" si="2"/>
        <v/>
      </c>
      <c r="D67" s="60"/>
    </row>
    <row r="68" spans="1:4" ht="15.75" x14ac:dyDescent="0.25">
      <c r="A68" s="10" t="s">
        <v>54</v>
      </c>
      <c r="B68" s="11">
        <v>10</v>
      </c>
      <c r="C68" s="12">
        <f t="shared" si="2"/>
        <v>2.2046226218487758E-2</v>
      </c>
      <c r="D68" s="60"/>
    </row>
    <row r="69" spans="1:4" ht="15.75" x14ac:dyDescent="0.25">
      <c r="A69" s="10" t="s">
        <v>55</v>
      </c>
      <c r="B69" s="11">
        <v>20</v>
      </c>
      <c r="C69" s="12">
        <f t="shared" si="2"/>
        <v>4.4092452436975516E-2</v>
      </c>
      <c r="D69" s="60"/>
    </row>
    <row r="70" spans="1:4" ht="15.75" x14ac:dyDescent="0.25">
      <c r="A70" s="10" t="s">
        <v>56</v>
      </c>
      <c r="B70" s="11">
        <v>8</v>
      </c>
      <c r="C70" s="12">
        <f t="shared" si="2"/>
        <v>1.7636980974790207E-2</v>
      </c>
      <c r="D70" s="60"/>
    </row>
    <row r="71" spans="1:4" ht="15.75" x14ac:dyDescent="0.25">
      <c r="A71" s="10" t="s">
        <v>57</v>
      </c>
      <c r="B71" s="11">
        <v>25</v>
      </c>
      <c r="C71" s="12">
        <f t="shared" si="2"/>
        <v>5.5115565546219394E-2</v>
      </c>
      <c r="D71" s="60"/>
    </row>
    <row r="72" spans="1:4" ht="15.75" x14ac:dyDescent="0.25">
      <c r="A72" s="10"/>
      <c r="B72" s="11"/>
      <c r="C72" s="12"/>
      <c r="D72" s="60"/>
    </row>
    <row r="73" spans="1:4" ht="15.75" x14ac:dyDescent="0.25">
      <c r="A73" s="10" t="s">
        <v>58</v>
      </c>
      <c r="B73" s="11">
        <v>30</v>
      </c>
      <c r="C73" s="12">
        <f t="shared" ref="C73:C86" si="3">IF(B73/453.59237&gt;=0.01,B73/453.59237,"")</f>
        <v>6.6138678655463273E-2</v>
      </c>
      <c r="D73" s="61"/>
    </row>
    <row r="74" spans="1:4" ht="15.75" x14ac:dyDescent="0.25">
      <c r="A74" s="10"/>
      <c r="B74" s="11"/>
      <c r="C74" s="12" t="str">
        <f t="shared" si="3"/>
        <v/>
      </c>
      <c r="D74" s="60"/>
    </row>
    <row r="75" spans="1:4" ht="15.75" x14ac:dyDescent="0.25">
      <c r="A75" s="8" t="s">
        <v>59</v>
      </c>
      <c r="B75" s="11"/>
      <c r="C75" s="12" t="str">
        <f t="shared" si="3"/>
        <v/>
      </c>
      <c r="D75" s="60"/>
    </row>
    <row r="76" spans="1:4" ht="15.75" x14ac:dyDescent="0.25">
      <c r="A76" s="10" t="s">
        <v>60</v>
      </c>
      <c r="B76" s="11"/>
      <c r="C76" s="12" t="str">
        <f t="shared" si="3"/>
        <v/>
      </c>
      <c r="D76" s="60"/>
    </row>
    <row r="77" spans="1:4" ht="15.75" x14ac:dyDescent="0.25">
      <c r="A77" s="10" t="s">
        <v>61</v>
      </c>
      <c r="B77" s="11"/>
      <c r="C77" s="12" t="str">
        <f t="shared" si="3"/>
        <v/>
      </c>
      <c r="D77" s="60"/>
    </row>
    <row r="78" spans="1:4" ht="15.75" x14ac:dyDescent="0.25">
      <c r="A78" s="10" t="s">
        <v>62</v>
      </c>
      <c r="B78" s="11"/>
      <c r="C78" s="12" t="str">
        <f t="shared" si="3"/>
        <v/>
      </c>
      <c r="D78" s="60"/>
    </row>
    <row r="79" spans="1:4" ht="15.75" x14ac:dyDescent="0.25">
      <c r="A79" s="10" t="s">
        <v>63</v>
      </c>
      <c r="B79" s="11"/>
      <c r="C79" s="12" t="str">
        <f t="shared" si="3"/>
        <v/>
      </c>
      <c r="D79" s="60"/>
    </row>
    <row r="80" spans="1:4" ht="15.75" x14ac:dyDescent="0.25">
      <c r="A80" s="10" t="s">
        <v>64</v>
      </c>
      <c r="B80" s="11"/>
      <c r="C80" s="12" t="str">
        <f t="shared" si="3"/>
        <v/>
      </c>
      <c r="D80" s="60"/>
    </row>
    <row r="81" spans="1:4" ht="15.75" x14ac:dyDescent="0.25">
      <c r="A81" s="14" t="s">
        <v>65</v>
      </c>
      <c r="B81" s="11"/>
      <c r="C81" s="12" t="str">
        <f t="shared" si="3"/>
        <v/>
      </c>
      <c r="D81" s="60"/>
    </row>
    <row r="82" spans="1:4" ht="15.75" x14ac:dyDescent="0.25">
      <c r="A82" s="14"/>
      <c r="B82" s="11"/>
      <c r="C82" s="12" t="str">
        <f t="shared" si="3"/>
        <v/>
      </c>
      <c r="D82" s="60"/>
    </row>
    <row r="83" spans="1:4" ht="15.75" x14ac:dyDescent="0.25">
      <c r="A83" s="10" t="s">
        <v>66</v>
      </c>
      <c r="B83" s="11">
        <v>20</v>
      </c>
      <c r="C83" s="12">
        <f t="shared" si="3"/>
        <v>4.4092452436975516E-2</v>
      </c>
      <c r="D83" s="60"/>
    </row>
    <row r="84" spans="1:4" ht="15.75" x14ac:dyDescent="0.25">
      <c r="A84" s="14"/>
      <c r="B84" s="11"/>
      <c r="C84" s="12" t="str">
        <f t="shared" si="3"/>
        <v/>
      </c>
      <c r="D84" s="29"/>
    </row>
    <row r="85" spans="1:4" ht="15.75" x14ac:dyDescent="0.25">
      <c r="A85" s="10" t="s">
        <v>67</v>
      </c>
      <c r="B85" s="11">
        <v>24</v>
      </c>
      <c r="C85" s="12">
        <f t="shared" si="3"/>
        <v>5.2910942924370617E-2</v>
      </c>
      <c r="D85" s="60"/>
    </row>
    <row r="86" spans="1:4" ht="15.75" x14ac:dyDescent="0.25">
      <c r="A86" s="10" t="s">
        <v>68</v>
      </c>
      <c r="B86" s="11">
        <v>19</v>
      </c>
      <c r="C86" s="12">
        <f t="shared" si="3"/>
        <v>4.1887829815126738E-2</v>
      </c>
      <c r="D86" s="60"/>
    </row>
    <row r="87" spans="1:4" ht="15.75" x14ac:dyDescent="0.25">
      <c r="A87" s="10"/>
      <c r="B87" s="11"/>
      <c r="C87" s="12"/>
      <c r="D87" s="60"/>
    </row>
    <row r="88" spans="1:4" ht="15.75" x14ac:dyDescent="0.25">
      <c r="A88" s="8" t="s">
        <v>69</v>
      </c>
      <c r="B88" s="11">
        <v>315</v>
      </c>
      <c r="C88" s="12">
        <f>IF(B88/453.59237&gt;=0.01,B88/453.59237,"")</f>
        <v>0.69445612588236438</v>
      </c>
      <c r="D88" s="61"/>
    </row>
    <row r="89" spans="1:4" ht="15.75" x14ac:dyDescent="0.25">
      <c r="A89" s="21" t="s">
        <v>70</v>
      </c>
      <c r="B89" s="11"/>
      <c r="C89" s="12"/>
      <c r="D89" s="60"/>
    </row>
    <row r="90" spans="1:4" ht="15.75" x14ac:dyDescent="0.25">
      <c r="A90" s="22" t="s">
        <v>71</v>
      </c>
      <c r="B90" s="11"/>
      <c r="C90" s="12"/>
      <c r="D90" s="60"/>
    </row>
    <row r="91" spans="1:4" ht="15.75" x14ac:dyDescent="0.25">
      <c r="A91" s="22" t="s">
        <v>72</v>
      </c>
      <c r="B91" s="23"/>
      <c r="C91" s="12"/>
      <c r="D91" s="60"/>
    </row>
    <row r="92" spans="1:4" ht="15.75" x14ac:dyDescent="0.25">
      <c r="A92" s="14" t="s">
        <v>73</v>
      </c>
      <c r="B92" s="23"/>
      <c r="C92" s="12"/>
      <c r="D92" s="60"/>
    </row>
    <row r="93" spans="1:4" ht="15.75" x14ac:dyDescent="0.25">
      <c r="A93" s="22" t="s">
        <v>74</v>
      </c>
      <c r="B93" s="23"/>
      <c r="C93" s="12"/>
      <c r="D93" s="60"/>
    </row>
    <row r="94" spans="1:4" ht="15.75" x14ac:dyDescent="0.25">
      <c r="A94" s="22" t="s">
        <v>75</v>
      </c>
      <c r="B94" s="23"/>
      <c r="C94" s="12"/>
      <c r="D94" s="60"/>
    </row>
    <row r="95" spans="1:4" ht="15.75" x14ac:dyDescent="0.25">
      <c r="A95" s="22" t="s">
        <v>76</v>
      </c>
      <c r="B95" s="23"/>
      <c r="C95" s="12"/>
      <c r="D95" s="60"/>
    </row>
    <row r="96" spans="1:4" ht="15.75" x14ac:dyDescent="0.25">
      <c r="A96" s="22" t="s">
        <v>77</v>
      </c>
      <c r="B96" s="23"/>
      <c r="C96" s="12"/>
      <c r="D96" s="60"/>
    </row>
    <row r="97" spans="1:4" ht="15.75" x14ac:dyDescent="0.25">
      <c r="A97" s="22" t="s">
        <v>78</v>
      </c>
      <c r="B97" s="23"/>
      <c r="C97" s="12"/>
      <c r="D97" s="60"/>
    </row>
    <row r="98" spans="1:4" ht="15.75" x14ac:dyDescent="0.25">
      <c r="A98" s="22" t="s">
        <v>79</v>
      </c>
      <c r="B98" s="23"/>
      <c r="C98" s="12"/>
      <c r="D98" s="60"/>
    </row>
    <row r="99" spans="1:4" ht="15.75" x14ac:dyDescent="0.25">
      <c r="A99" s="22" t="s">
        <v>80</v>
      </c>
      <c r="B99" s="23"/>
      <c r="C99" s="12"/>
      <c r="D99" s="60"/>
    </row>
    <row r="100" spans="1:4" ht="15.75" x14ac:dyDescent="0.25">
      <c r="A100" s="22" t="s">
        <v>81</v>
      </c>
      <c r="B100" s="23"/>
      <c r="C100" s="12"/>
      <c r="D100" s="60"/>
    </row>
    <row r="101" spans="1:4" ht="15.75" x14ac:dyDescent="0.25">
      <c r="A101" s="22" t="s">
        <v>82</v>
      </c>
      <c r="B101" s="23"/>
      <c r="C101" s="12"/>
      <c r="D101" s="60"/>
    </row>
    <row r="102" spans="1:4" ht="15.75" x14ac:dyDescent="0.25">
      <c r="A102" s="22" t="s">
        <v>83</v>
      </c>
      <c r="B102" s="11"/>
      <c r="C102" s="12"/>
      <c r="D102" s="60"/>
    </row>
    <row r="103" spans="1:4" ht="15.75" x14ac:dyDescent="0.25">
      <c r="A103" s="22" t="s">
        <v>84</v>
      </c>
      <c r="B103" s="11"/>
      <c r="C103" s="12" t="str">
        <f>IF(B103/453.59237&gt;=0.01,B103/453.59237,"")</f>
        <v/>
      </c>
      <c r="D103" s="60"/>
    </row>
    <row r="104" spans="1:4" ht="15.75" x14ac:dyDescent="0.25">
      <c r="A104" s="22" t="s">
        <v>85</v>
      </c>
      <c r="B104" s="11"/>
      <c r="C104" s="12" t="str">
        <f>IF(B104/453.59237&gt;=0.01,B104/453.59237,"")</f>
        <v/>
      </c>
      <c r="D104" s="60"/>
    </row>
    <row r="105" spans="1:4" ht="15.75" x14ac:dyDescent="0.25">
      <c r="A105" s="22" t="s">
        <v>86</v>
      </c>
      <c r="B105" s="11"/>
      <c r="C105" s="12"/>
      <c r="D105" s="60"/>
    </row>
    <row r="106" spans="1:4" ht="15.75" x14ac:dyDescent="0.25">
      <c r="A106" s="22" t="s">
        <v>87</v>
      </c>
      <c r="B106" s="11"/>
      <c r="C106" s="12" t="str">
        <f t="shared" ref="C106:C112" si="4">IF(B106/453.59237&gt;=0.01,B106/453.59237,"")</f>
        <v/>
      </c>
      <c r="D106" s="60"/>
    </row>
    <row r="107" spans="1:4" ht="15.75" x14ac:dyDescent="0.25">
      <c r="A107" s="22" t="s">
        <v>88</v>
      </c>
      <c r="B107" s="11"/>
      <c r="C107" s="12" t="str">
        <f t="shared" si="4"/>
        <v/>
      </c>
      <c r="D107" s="60"/>
    </row>
    <row r="108" spans="1:4" ht="15.75" x14ac:dyDescent="0.25">
      <c r="A108" s="22" t="s">
        <v>89</v>
      </c>
      <c r="B108" s="11"/>
      <c r="C108" s="12" t="str">
        <f t="shared" si="4"/>
        <v/>
      </c>
      <c r="D108" s="60"/>
    </row>
    <row r="109" spans="1:4" ht="15.75" x14ac:dyDescent="0.25">
      <c r="A109" s="22" t="s">
        <v>90</v>
      </c>
      <c r="B109" s="11"/>
      <c r="C109" s="12" t="str">
        <f t="shared" si="4"/>
        <v/>
      </c>
      <c r="D109" s="60"/>
    </row>
    <row r="110" spans="1:4" ht="15.75" x14ac:dyDescent="0.25">
      <c r="A110" s="22" t="s">
        <v>91</v>
      </c>
      <c r="B110" s="11"/>
      <c r="C110" s="12" t="str">
        <f t="shared" si="4"/>
        <v/>
      </c>
      <c r="D110" s="60"/>
    </row>
    <row r="111" spans="1:4" ht="15.75" x14ac:dyDescent="0.25">
      <c r="A111" s="22" t="s">
        <v>92</v>
      </c>
      <c r="B111" s="11"/>
      <c r="C111" s="12" t="str">
        <f t="shared" si="4"/>
        <v/>
      </c>
      <c r="D111" s="60"/>
    </row>
    <row r="112" spans="1:4" ht="15.75" x14ac:dyDescent="0.25">
      <c r="A112" s="22" t="s">
        <v>93</v>
      </c>
      <c r="B112" s="11"/>
      <c r="C112" s="12" t="str">
        <f t="shared" si="4"/>
        <v/>
      </c>
      <c r="D112" s="60"/>
    </row>
    <row r="113" spans="1:4" ht="15.75" x14ac:dyDescent="0.25">
      <c r="A113" s="24" t="s">
        <v>94</v>
      </c>
      <c r="B113" s="11"/>
      <c r="C113" s="12"/>
      <c r="D113" s="60"/>
    </row>
    <row r="114" spans="1:4" ht="15.75" x14ac:dyDescent="0.25">
      <c r="A114" s="22" t="s">
        <v>95</v>
      </c>
      <c r="B114" s="11"/>
      <c r="C114" s="12" t="str">
        <f>IF(B114/453.59237&gt;=0.01,B114/453.59237,"")</f>
        <v/>
      </c>
      <c r="D114" s="60"/>
    </row>
    <row r="115" spans="1:4" ht="15.75" x14ac:dyDescent="0.25">
      <c r="A115" s="22" t="s">
        <v>96</v>
      </c>
      <c r="B115" s="11"/>
      <c r="C115" s="12" t="str">
        <f>IF(B115/453.59237&gt;=0.01,B115/453.59237,"")</f>
        <v/>
      </c>
      <c r="D115" s="60"/>
    </row>
    <row r="116" spans="1:4" ht="15.75" x14ac:dyDescent="0.25">
      <c r="A116" s="22" t="s">
        <v>97</v>
      </c>
      <c r="B116" s="11"/>
      <c r="C116" s="12" t="str">
        <f>IF(B116/453.59237&gt;=0.01,B116/453.59237,"")</f>
        <v/>
      </c>
      <c r="D116" s="60"/>
    </row>
    <row r="117" spans="1:4" ht="15.75" x14ac:dyDescent="0.25">
      <c r="A117" s="22" t="s">
        <v>98</v>
      </c>
      <c r="B117" s="11"/>
      <c r="C117" s="12"/>
      <c r="D117" s="60"/>
    </row>
    <row r="118" spans="1:4" ht="15.75" x14ac:dyDescent="0.25">
      <c r="A118" s="22" t="s">
        <v>99</v>
      </c>
      <c r="B118" s="11"/>
      <c r="C118" s="12" t="str">
        <f>IF(B118/453.59237&gt;=0.01,B118/453.59237,"")</f>
        <v/>
      </c>
      <c r="D118" s="60"/>
    </row>
    <row r="119" spans="1:4" ht="15.75" x14ac:dyDescent="0.25">
      <c r="A119" s="22"/>
      <c r="B119" s="11"/>
      <c r="C119" s="12"/>
      <c r="D119" s="60"/>
    </row>
    <row r="120" spans="1:4" ht="15.75" x14ac:dyDescent="0.25">
      <c r="A120" s="8" t="s">
        <v>100</v>
      </c>
      <c r="B120" s="11">
        <v>355</v>
      </c>
      <c r="C120" s="12">
        <f t="shared" ref="C120:C121" si="5">IF(B120/453.59237&gt;=0.01,B120/453.59237,"")</f>
        <v>0.78264103075631541</v>
      </c>
      <c r="D120" s="60"/>
    </row>
    <row r="121" spans="1:4" ht="15.75" x14ac:dyDescent="0.25">
      <c r="A121" s="10" t="s">
        <v>153</v>
      </c>
      <c r="B121" s="11"/>
      <c r="C121" s="12" t="str">
        <f t="shared" si="5"/>
        <v/>
      </c>
      <c r="D121" s="60"/>
    </row>
    <row r="122" spans="1:4" ht="15.75" x14ac:dyDescent="0.25">
      <c r="A122" s="10" t="s">
        <v>154</v>
      </c>
      <c r="B122" s="11"/>
      <c r="C122" s="12"/>
      <c r="D122" s="60"/>
    </row>
    <row r="123" spans="1:4" ht="15.75" x14ac:dyDescent="0.25">
      <c r="A123" s="10"/>
      <c r="B123" s="11"/>
      <c r="C123" s="12"/>
      <c r="D123" s="60"/>
    </row>
    <row r="124" spans="1:4" ht="15.75" x14ac:dyDescent="0.25">
      <c r="A124" s="8" t="s">
        <v>101</v>
      </c>
      <c r="B124" s="11"/>
      <c r="C124" s="12"/>
      <c r="D124" s="60"/>
    </row>
    <row r="125" spans="1:4" ht="15.75" x14ac:dyDescent="0.25">
      <c r="A125" s="10" t="s">
        <v>102</v>
      </c>
      <c r="B125" s="11">
        <v>16</v>
      </c>
      <c r="C125" s="12">
        <f t="shared" ref="C125:C129" si="6">IF(B125/453.59237&gt;=0.01,B125/453.59237,"")</f>
        <v>3.5273961949580414E-2</v>
      </c>
      <c r="D125" s="61"/>
    </row>
    <row r="126" spans="1:4" ht="15.75" x14ac:dyDescent="0.25">
      <c r="A126" s="10" t="s">
        <v>103</v>
      </c>
      <c r="B126" s="11">
        <v>15</v>
      </c>
      <c r="C126" s="12">
        <f t="shared" si="6"/>
        <v>3.3069339327731637E-2</v>
      </c>
      <c r="D126" s="61"/>
    </row>
    <row r="127" spans="1:4" ht="15.75" x14ac:dyDescent="0.25">
      <c r="A127" s="10"/>
      <c r="B127" s="11"/>
      <c r="C127" s="12" t="str">
        <f t="shared" si="6"/>
        <v/>
      </c>
      <c r="D127" s="60"/>
    </row>
    <row r="128" spans="1:4" ht="15.75" x14ac:dyDescent="0.25">
      <c r="A128" s="10" t="s">
        <v>104</v>
      </c>
      <c r="B128" s="11"/>
      <c r="C128" s="12" t="str">
        <f t="shared" si="6"/>
        <v/>
      </c>
      <c r="D128" s="61"/>
    </row>
    <row r="129" spans="1:4" ht="15.75" x14ac:dyDescent="0.25">
      <c r="A129" s="10"/>
      <c r="B129" s="11"/>
      <c r="C129" s="12" t="str">
        <f t="shared" si="6"/>
        <v/>
      </c>
      <c r="D129" s="60"/>
    </row>
    <row r="130" spans="1:4" ht="15.75" x14ac:dyDescent="0.25">
      <c r="A130" s="8" t="s">
        <v>105</v>
      </c>
      <c r="B130" s="11"/>
      <c r="C130" s="12"/>
      <c r="D130" s="60"/>
    </row>
    <row r="131" spans="1:4" ht="15.75" x14ac:dyDescent="0.25">
      <c r="A131" s="10" t="s">
        <v>106</v>
      </c>
      <c r="B131" s="11">
        <v>27</v>
      </c>
      <c r="C131" s="12">
        <f>IF(B131/453.59237&gt;=0.01,B131/453.59237,"")</f>
        <v>5.9524810789916942E-2</v>
      </c>
      <c r="D131" s="60"/>
    </row>
    <row r="132" spans="1:4" ht="15.75" x14ac:dyDescent="0.25">
      <c r="A132" s="10"/>
      <c r="B132" s="11"/>
      <c r="C132" s="12" t="str">
        <f>IF(B132/453.59237&gt;=0.01,B132/453.59237,"")</f>
        <v/>
      </c>
      <c r="D132" s="60"/>
    </row>
    <row r="133" spans="1:4" ht="15.75" x14ac:dyDescent="0.25">
      <c r="A133" s="10" t="s">
        <v>107</v>
      </c>
      <c r="B133" s="11">
        <v>137</v>
      </c>
      <c r="C133" s="12">
        <f>IF(B133/453.59237&gt;=0.01,B133/453.59237,"")</f>
        <v>0.30203329919328226</v>
      </c>
      <c r="D133" s="60"/>
    </row>
    <row r="134" spans="1:4" ht="15.75" x14ac:dyDescent="0.25">
      <c r="A134" s="14" t="s">
        <v>108</v>
      </c>
      <c r="B134" s="11"/>
      <c r="C134" s="12" t="str">
        <f>IF(B134/453.59237&gt;=0.01,B134/453.59237,"")</f>
        <v/>
      </c>
      <c r="D134" s="60"/>
    </row>
    <row r="135" spans="1:4" ht="15.75" x14ac:dyDescent="0.25">
      <c r="A135" s="14" t="s">
        <v>109</v>
      </c>
      <c r="B135" s="11"/>
      <c r="C135" s="12" t="str">
        <f>IF(B135/453.59237&gt;=0.01,B135/453.59237,"")</f>
        <v/>
      </c>
      <c r="D135" s="60"/>
    </row>
    <row r="136" spans="1:4" ht="15.75" x14ac:dyDescent="0.25">
      <c r="A136" s="14"/>
      <c r="B136" s="11"/>
      <c r="C136" s="12"/>
      <c r="D136" s="60"/>
    </row>
    <row r="137" spans="1:4" ht="15.75" x14ac:dyDescent="0.25">
      <c r="A137" s="10" t="s">
        <v>110</v>
      </c>
      <c r="B137" s="11">
        <v>29</v>
      </c>
      <c r="C137" s="12">
        <f>IF(B137/453.59237&gt;=0.01,B137/453.59237,"")</f>
        <v>6.3934056033614489E-2</v>
      </c>
      <c r="D137" s="60"/>
    </row>
    <row r="138" spans="1:4" ht="15.75" x14ac:dyDescent="0.25">
      <c r="A138" s="10" t="s">
        <v>111</v>
      </c>
      <c r="B138" s="11">
        <v>13</v>
      </c>
      <c r="C138" s="12">
        <f>IF(B138/453.59237&gt;=0.01,B138/453.59237,"")</f>
        <v>2.8660094084034086E-2</v>
      </c>
      <c r="D138" s="60"/>
    </row>
    <row r="139" spans="1:4" ht="15.75" x14ac:dyDescent="0.25">
      <c r="A139" s="10" t="s">
        <v>112</v>
      </c>
      <c r="B139" s="11">
        <v>47</v>
      </c>
      <c r="C139" s="12">
        <f>IF(B139/453.59237&gt;=0.01,B139/453.59237,"")</f>
        <v>0.10361726322689246</v>
      </c>
      <c r="D139" s="61"/>
    </row>
    <row r="140" spans="1:4" ht="15.75" x14ac:dyDescent="0.25">
      <c r="A140" s="10" t="s">
        <v>113</v>
      </c>
      <c r="B140" s="11">
        <v>43</v>
      </c>
      <c r="C140" s="12">
        <f>IF(B140/453.59237&gt;=0.01,B140/453.59237,"")</f>
        <v>9.4798772739497356E-2</v>
      </c>
      <c r="D140" s="61"/>
    </row>
    <row r="141" spans="1:4" ht="15.75" x14ac:dyDescent="0.25">
      <c r="A141" s="10" t="s">
        <v>114</v>
      </c>
      <c r="B141" s="11">
        <v>30</v>
      </c>
      <c r="C141" s="12">
        <f>IF(B141/453.59237&gt;=0.01,B141/453.59237,"")</f>
        <v>6.6138678655463273E-2</v>
      </c>
      <c r="D141" s="61"/>
    </row>
    <row r="142" spans="1:4" ht="15.75" x14ac:dyDescent="0.25">
      <c r="A142" s="10"/>
      <c r="B142" s="11"/>
      <c r="C142" s="12"/>
      <c r="D142" s="60"/>
    </row>
    <row r="143" spans="1:4" ht="15.75" x14ac:dyDescent="0.25">
      <c r="A143" s="22" t="s">
        <v>115</v>
      </c>
      <c r="B143" s="11"/>
      <c r="C143" s="12" t="str">
        <f>IF(B143/453.59237&gt;=0.01,B143/453.59237,"")</f>
        <v/>
      </c>
      <c r="D143" s="61"/>
    </row>
    <row r="144" spans="1:4" ht="15.75" x14ac:dyDescent="0.25">
      <c r="A144" s="10"/>
      <c r="B144" s="11"/>
      <c r="C144" s="12"/>
      <c r="D144" s="60"/>
    </row>
    <row r="145" spans="1:4" ht="15.75" x14ac:dyDescent="0.25">
      <c r="A145" s="8" t="s">
        <v>116</v>
      </c>
      <c r="B145" s="11"/>
      <c r="C145" s="12"/>
      <c r="D145" s="60"/>
    </row>
    <row r="146" spans="1:4" ht="15.75" x14ac:dyDescent="0.25">
      <c r="A146" s="10" t="s">
        <v>117</v>
      </c>
      <c r="B146" s="11"/>
      <c r="C146" s="12"/>
      <c r="D146" s="60"/>
    </row>
    <row r="147" spans="1:4" ht="15.75" x14ac:dyDescent="0.25">
      <c r="A147" s="10" t="s">
        <v>118</v>
      </c>
      <c r="B147" s="11"/>
      <c r="C147" s="12"/>
      <c r="D147" s="60"/>
    </row>
    <row r="148" spans="1:4" ht="15.75" x14ac:dyDescent="0.25">
      <c r="A148" s="10" t="s">
        <v>119</v>
      </c>
      <c r="B148" s="11"/>
      <c r="C148" s="12"/>
      <c r="D148" s="60"/>
    </row>
    <row r="149" spans="1:4" ht="15.75" x14ac:dyDescent="0.25">
      <c r="A149" s="10"/>
      <c r="B149" s="11"/>
      <c r="C149" s="12"/>
      <c r="D149" s="60"/>
    </row>
    <row r="150" spans="1:4" ht="15.75" x14ac:dyDescent="0.25">
      <c r="A150" s="8" t="s">
        <v>120</v>
      </c>
      <c r="B150" s="16"/>
      <c r="C150" s="12" t="str">
        <f t="shared" ref="C150:C158" si="7">IF(B150/453.59237&gt;=0.01,B150/453.59237,"")</f>
        <v/>
      </c>
      <c r="D150" s="60"/>
    </row>
    <row r="151" spans="1:4" ht="15.75" x14ac:dyDescent="0.25">
      <c r="A151" s="10" t="s">
        <v>121</v>
      </c>
      <c r="B151" s="11">
        <v>65</v>
      </c>
      <c r="C151" s="12">
        <f t="shared" si="7"/>
        <v>0.14330047042017041</v>
      </c>
      <c r="D151" s="60"/>
    </row>
    <row r="152" spans="1:4" ht="15.75" x14ac:dyDescent="0.25">
      <c r="A152" s="10"/>
      <c r="B152" s="11"/>
      <c r="C152" s="12" t="str">
        <f t="shared" si="7"/>
        <v/>
      </c>
      <c r="D152" s="60"/>
    </row>
    <row r="153" spans="1:4" ht="15.75" x14ac:dyDescent="0.25">
      <c r="A153" s="10" t="s">
        <v>122</v>
      </c>
      <c r="B153" s="11"/>
      <c r="C153" s="12" t="str">
        <f t="shared" si="7"/>
        <v/>
      </c>
      <c r="D153" s="60"/>
    </row>
    <row r="154" spans="1:4" ht="15.75" x14ac:dyDescent="0.25">
      <c r="A154" s="19" t="s">
        <v>123</v>
      </c>
      <c r="B154" s="11"/>
      <c r="C154" s="12" t="str">
        <f t="shared" si="7"/>
        <v/>
      </c>
      <c r="D154" s="60"/>
    </row>
    <row r="155" spans="1:4" ht="15.75" x14ac:dyDescent="0.25">
      <c r="A155" s="10" t="s">
        <v>124</v>
      </c>
      <c r="B155" s="11">
        <v>20</v>
      </c>
      <c r="C155" s="12">
        <f t="shared" si="7"/>
        <v>4.4092452436975516E-2</v>
      </c>
      <c r="D155" s="60"/>
    </row>
    <row r="156" spans="1:4" ht="15.75" x14ac:dyDescent="0.25">
      <c r="A156" s="10" t="s">
        <v>125</v>
      </c>
      <c r="B156" s="11">
        <v>56</v>
      </c>
      <c r="C156" s="12">
        <f t="shared" si="7"/>
        <v>0.12345886682353144</v>
      </c>
      <c r="D156" s="60"/>
    </row>
    <row r="157" spans="1:4" ht="15.75" x14ac:dyDescent="0.25">
      <c r="A157" s="19"/>
      <c r="B157" s="11"/>
      <c r="C157" s="12" t="str">
        <f t="shared" si="7"/>
        <v/>
      </c>
      <c r="D157" s="60"/>
    </row>
    <row r="158" spans="1:4" ht="15.75" x14ac:dyDescent="0.25">
      <c r="A158" s="8" t="s">
        <v>126</v>
      </c>
      <c r="B158" s="11"/>
      <c r="C158" s="12" t="str">
        <f t="shared" si="7"/>
        <v/>
      </c>
      <c r="D158" s="60"/>
    </row>
    <row r="159" spans="1:4" ht="15.75" x14ac:dyDescent="0.25">
      <c r="A159" s="25" t="s">
        <v>127</v>
      </c>
      <c r="B159" s="11"/>
      <c r="C159" s="12"/>
      <c r="D159" s="60"/>
    </row>
    <row r="160" spans="1:4" ht="15.75" x14ac:dyDescent="0.25">
      <c r="A160" s="10" t="s">
        <v>128</v>
      </c>
      <c r="B160" s="11"/>
      <c r="C160" s="12" t="str">
        <f>IF(B160/453.59237&gt;=0.01,B160/453.59237,"")</f>
        <v/>
      </c>
      <c r="D160" s="63"/>
    </row>
    <row r="161" spans="1:4" ht="15.75" x14ac:dyDescent="0.25">
      <c r="A161" s="10" t="s">
        <v>129</v>
      </c>
      <c r="B161" s="11"/>
      <c r="C161" s="12" t="str">
        <f>IF(B161/453.59237&gt;=0.01,B161/453.59237,"")</f>
        <v/>
      </c>
      <c r="D161" s="60"/>
    </row>
    <row r="162" spans="1:4" ht="15.75" x14ac:dyDescent="0.25">
      <c r="A162" s="10" t="s">
        <v>130</v>
      </c>
      <c r="B162" s="11"/>
      <c r="C162" s="12" t="str">
        <f>IF(B162/453.59237&gt;=0.01,B162/453.59237,"")</f>
        <v/>
      </c>
      <c r="D162" s="60"/>
    </row>
    <row r="163" spans="1:4" ht="15.75" x14ac:dyDescent="0.25">
      <c r="A163" s="10" t="s">
        <v>131</v>
      </c>
      <c r="B163" s="11"/>
      <c r="C163" s="12" t="str">
        <f>IF(B163/453.59237&gt;=0.01,B163/453.59237,"")</f>
        <v/>
      </c>
      <c r="D163" s="29"/>
    </row>
    <row r="164" spans="1:4" ht="15.75" x14ac:dyDescent="0.25">
      <c r="A164" s="10" t="s">
        <v>132</v>
      </c>
      <c r="B164" s="11"/>
      <c r="C164" s="12"/>
      <c r="D164" s="29"/>
    </row>
    <row r="165" spans="1:4" ht="15.75" x14ac:dyDescent="0.25">
      <c r="A165" s="10" t="s">
        <v>133</v>
      </c>
      <c r="B165" s="11"/>
      <c r="C165" s="12" t="str">
        <f>IF(B165/453.59237&gt;=0.01,B165/453.59237,"")</f>
        <v/>
      </c>
      <c r="D165" s="29"/>
    </row>
    <row r="166" spans="1:4" ht="15.75" x14ac:dyDescent="0.25">
      <c r="A166" s="19"/>
      <c r="B166" s="11"/>
      <c r="C166" s="12"/>
      <c r="D166" s="29"/>
    </row>
    <row r="167" spans="1:4" ht="15.75" x14ac:dyDescent="0.25">
      <c r="A167" s="8" t="s">
        <v>134</v>
      </c>
      <c r="B167" s="11"/>
      <c r="C167" s="12" t="str">
        <f>IF(B167/453.59237&gt;=0.01,B167/453.59237,"")</f>
        <v/>
      </c>
      <c r="D167" s="29"/>
    </row>
    <row r="168" spans="1:4" ht="15.75" x14ac:dyDescent="0.25">
      <c r="A168" s="19" t="s">
        <v>152</v>
      </c>
      <c r="B168" s="11"/>
      <c r="C168" s="12" t="str">
        <f>IF(B168/453.59237&gt;=0.01,B168/453.59237,"")</f>
        <v/>
      </c>
      <c r="D168" s="29"/>
    </row>
    <row r="169" spans="1:4" ht="15.75" x14ac:dyDescent="0.25">
      <c r="A169" s="19" t="s">
        <v>135</v>
      </c>
      <c r="B169" s="11">
        <v>34</v>
      </c>
      <c r="C169" s="12">
        <f>IF(B169/453.59237&gt;=0.01,B169/453.59237,"")</f>
        <v>7.4957169142858368E-2</v>
      </c>
      <c r="D169" s="29"/>
    </row>
    <row r="170" spans="1:4" ht="16.5" thickBot="1" x14ac:dyDescent="0.3">
      <c r="A170" s="26"/>
      <c r="B170" s="27"/>
      <c r="C170" s="28"/>
      <c r="D170" s="29"/>
    </row>
    <row r="171" spans="1:4" ht="16.5" thickBot="1" x14ac:dyDescent="0.3">
      <c r="A171" s="29"/>
      <c r="B171" s="2"/>
      <c r="C171" s="2"/>
      <c r="D171" s="29"/>
    </row>
    <row r="172" spans="1:4" ht="16.5" thickBot="1" x14ac:dyDescent="0.3">
      <c r="A172" s="30" t="s">
        <v>136</v>
      </c>
      <c r="B172" s="31" t="s">
        <v>137</v>
      </c>
      <c r="C172" s="32" t="s">
        <v>2</v>
      </c>
      <c r="D172" s="29"/>
    </row>
    <row r="173" spans="1:4" ht="15.75" x14ac:dyDescent="0.25">
      <c r="A173" s="33"/>
      <c r="B173" s="34"/>
      <c r="C173" s="35"/>
      <c r="D173" s="29"/>
    </row>
    <row r="174" spans="1:4" ht="15.75" x14ac:dyDescent="0.25">
      <c r="A174" s="36" t="s">
        <v>138</v>
      </c>
      <c r="B174" s="37">
        <f>SUM(B7:B169)/1000</f>
        <v>7.7270000000000003</v>
      </c>
      <c r="C174" s="38">
        <f>B174/0.45359237</f>
        <v>17.035118999025489</v>
      </c>
      <c r="D174" s="29"/>
    </row>
    <row r="175" spans="1:4" ht="15.75" x14ac:dyDescent="0.25">
      <c r="A175" s="36" t="s">
        <v>134</v>
      </c>
      <c r="B175" s="39">
        <v>2</v>
      </c>
      <c r="C175" s="38">
        <f>B175/0.45359237</f>
        <v>4.4092452436975513</v>
      </c>
      <c r="D175" s="29"/>
    </row>
    <row r="176" spans="1:4" ht="15.75" x14ac:dyDescent="0.25">
      <c r="A176" s="36" t="s">
        <v>151</v>
      </c>
      <c r="B176" s="39">
        <v>0.88</v>
      </c>
      <c r="C176" s="38">
        <f>B176/0.45359237</f>
        <v>1.9400679072269227</v>
      </c>
      <c r="D176" s="29"/>
    </row>
    <row r="177" spans="1:4" ht="16.5" thickBot="1" x14ac:dyDescent="0.3">
      <c r="A177" s="40"/>
      <c r="B177" s="41"/>
      <c r="C177" s="42"/>
      <c r="D177" s="29"/>
    </row>
    <row r="178" spans="1:4" ht="15.75" x14ac:dyDescent="0.25">
      <c r="A178" s="43" t="s">
        <v>139</v>
      </c>
      <c r="B178" s="44"/>
      <c r="C178" s="45"/>
      <c r="D178" s="29"/>
    </row>
    <row r="179" spans="1:4" ht="15.75" x14ac:dyDescent="0.25">
      <c r="A179" s="46" t="s">
        <v>140</v>
      </c>
      <c r="B179" s="46">
        <f>B174</f>
        <v>7.7270000000000003</v>
      </c>
      <c r="C179" s="47">
        <f>B179/0.45359237</f>
        <v>17.035118999025489</v>
      </c>
      <c r="D179" s="29"/>
    </row>
    <row r="180" spans="1:4" ht="16.5" thickBot="1" x14ac:dyDescent="0.3">
      <c r="A180" s="48" t="s">
        <v>141</v>
      </c>
      <c r="B180" s="48">
        <f>B175+B176+B174</f>
        <v>10.606999999999999</v>
      </c>
      <c r="C180" s="49">
        <f>B180/0.45359237</f>
        <v>23.384432149949962</v>
      </c>
      <c r="D180" s="29"/>
    </row>
    <row r="181" spans="1:4" ht="18.75" thickBot="1" x14ac:dyDescent="0.3">
      <c r="A181" s="29"/>
      <c r="B181" s="2"/>
      <c r="C181" s="50"/>
    </row>
    <row r="182" spans="1:4" ht="18.75" thickBot="1" x14ac:dyDescent="0.3">
      <c r="A182" s="30" t="s">
        <v>142</v>
      </c>
      <c r="B182" s="31" t="s">
        <v>137</v>
      </c>
      <c r="C182" s="32" t="s">
        <v>2</v>
      </c>
    </row>
    <row r="183" spans="1:4" x14ac:dyDescent="0.25">
      <c r="A183" s="51" t="s">
        <v>143</v>
      </c>
      <c r="B183" s="52">
        <f>SUM(B26:B31)/1000</f>
        <v>1.5329999999999999</v>
      </c>
      <c r="C183" s="53">
        <f t="shared" ref="C183:C189" si="8">B183/0.45359237</f>
        <v>3.3796864792941728</v>
      </c>
    </row>
    <row r="184" spans="1:4" x14ac:dyDescent="0.25">
      <c r="A184" s="54" t="s">
        <v>144</v>
      </c>
      <c r="B184" s="55">
        <f>SUM(B20:B23)/1000</f>
        <v>1.909</v>
      </c>
      <c r="C184" s="56">
        <f t="shared" si="8"/>
        <v>4.2086245851093125</v>
      </c>
    </row>
    <row r="185" spans="1:4" x14ac:dyDescent="0.25">
      <c r="A185" s="54" t="s">
        <v>145</v>
      </c>
      <c r="B185" s="55">
        <f>SUM(B55:B73)/1000</f>
        <v>1.163</v>
      </c>
      <c r="C185" s="56">
        <f t="shared" si="8"/>
        <v>2.5639761092101261</v>
      </c>
    </row>
    <row r="186" spans="1:4" x14ac:dyDescent="0.25">
      <c r="A186" s="54" t="s">
        <v>146</v>
      </c>
      <c r="B186" s="55">
        <f>SUM(B7:B17)/1000</f>
        <v>1.2849999999999999</v>
      </c>
      <c r="C186" s="56">
        <f t="shared" si="8"/>
        <v>2.8329400690756765</v>
      </c>
    </row>
    <row r="187" spans="1:4" x14ac:dyDescent="0.25">
      <c r="A187" s="54" t="s">
        <v>147</v>
      </c>
      <c r="B187" s="55">
        <f>SUM(B34:B51)/1000</f>
        <v>0.57199999999999995</v>
      </c>
      <c r="C187" s="56">
        <f t="shared" si="8"/>
        <v>1.2610441396974996</v>
      </c>
    </row>
    <row r="188" spans="1:4" x14ac:dyDescent="0.25">
      <c r="A188" s="54" t="s">
        <v>148</v>
      </c>
      <c r="B188" s="55">
        <f>SUM(B131:B156)/1000</f>
        <v>0.46700000000000003</v>
      </c>
      <c r="C188" s="56">
        <f t="shared" si="8"/>
        <v>1.0295587644033783</v>
      </c>
    </row>
    <row r="189" spans="1:4" ht="18.75" thickBot="1" x14ac:dyDescent="0.3">
      <c r="A189" s="54" t="s">
        <v>149</v>
      </c>
      <c r="B189" s="55">
        <f>SUM(B88:B128)/1000</f>
        <v>0.70099999999999996</v>
      </c>
      <c r="C189" s="56">
        <f t="shared" si="8"/>
        <v>1.5454404579159917</v>
      </c>
    </row>
    <row r="190" spans="1:4" ht="18.75" thickBot="1" x14ac:dyDescent="0.3">
      <c r="A190" s="57"/>
      <c r="B190" s="58">
        <f>SUM(B183:B189)</f>
        <v>7.63</v>
      </c>
      <c r="C190" s="59">
        <f>SUM(C183:C189)</f>
        <v>16.821270604706157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2014-05-02T14:11:00Z</dcterms:created>
  <dcterms:modified xsi:type="dcterms:W3CDTF">2015-01-29T19:47:09Z</dcterms:modified>
</cp:coreProperties>
</file>